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0770" windowHeight="10560" activeTab="2"/>
  </bookViews>
  <sheets>
    <sheet name="Záradék" sheetId="6" r:id="rId1"/>
    <sheet name="Összesítő" sheetId="5" r:id="rId2"/>
    <sheet name="Elektromosenergia-ellátás, vill" sheetId="1" r:id="rId3"/>
  </sheets>
  <definedNames>
    <definedName name="_xlnm.Print_Area" localSheetId="2">'Elektromosenergia-ellátás, vill'!$A$1:$I$29</definedName>
    <definedName name="_xlnm.Print_Area" localSheetId="1">Összesítő!$A$1:$C$7</definedName>
    <definedName name="_xlnm.Print_Area" localSheetId="0">Záradék!$A$1:$D$33</definedName>
  </definedNames>
  <calcPr calcId="125725"/>
</workbook>
</file>

<file path=xl/calcChain.xml><?xml version="1.0" encoding="utf-8"?>
<calcChain xmlns="http://schemas.openxmlformats.org/spreadsheetml/2006/main">
  <c r="I24" i="1"/>
  <c r="H24"/>
  <c r="I10"/>
  <c r="H10"/>
  <c r="H2" l="1"/>
  <c r="I2"/>
  <c r="H4"/>
  <c r="I4"/>
  <c r="H6"/>
  <c r="I6"/>
  <c r="H8"/>
  <c r="I8"/>
  <c r="H14"/>
  <c r="I14"/>
  <c r="H16"/>
  <c r="I16"/>
  <c r="H12"/>
  <c r="I12"/>
  <c r="H18"/>
  <c r="I18"/>
  <c r="H20"/>
  <c r="I20"/>
  <c r="H22"/>
  <c r="I22"/>
  <c r="H26"/>
  <c r="I26"/>
  <c r="H28" l="1"/>
  <c r="B2" i="5" s="1"/>
  <c r="B3" s="1"/>
  <c r="C24" i="6" s="1"/>
  <c r="I28" i="1"/>
  <c r="C2" i="5" s="1"/>
  <c r="C25" i="6" l="1"/>
  <c r="C3" i="5"/>
  <c r="D24" i="6" s="1"/>
  <c r="D25" s="1"/>
  <c r="C26" l="1"/>
  <c r="C27" s="1"/>
  <c r="C28" s="1"/>
</calcChain>
</file>

<file path=xl/sharedStrings.xml><?xml version="1.0" encoding="utf-8"?>
<sst xmlns="http://schemas.openxmlformats.org/spreadsheetml/2006/main" count="83" uniqueCount="64">
  <si>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</si>
  <si>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</si>
  <si>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</si>
  <si>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</si>
  <si>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</si>
  <si>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</si>
  <si>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</si>
  <si>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</si>
  <si>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</si>
  <si>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</si>
  <si>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</si>
  <si>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</si>
  <si>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</si>
  <si>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Munkanem összesen:</t>
  </si>
  <si>
    <t>m</t>
  </si>
  <si>
    <t>mp*</t>
  </si>
  <si>
    <t>Villám és érintésvédelmi mérés és jegyzőkönyv készítése</t>
  </si>
  <si>
    <t>Elektromosenergia-ellátás, villanyszerelés</t>
  </si>
  <si>
    <t>Összesen:</t>
  </si>
  <si>
    <t xml:space="preserve">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</si>
  <si>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</si>
  <si>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</si>
  <si>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</si>
  <si>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</si>
  <si>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</si>
  <si>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</si>
  <si>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</si>
  <si>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</si>
  <si>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</si>
  <si>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</si>
  <si>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</si>
  <si>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71-013-002.1.1-0310302</t>
  </si>
  <si>
    <t>Villámhárító levezető szerelése,előre elkészített tartószerkezetre,sodronyból, kör- vagy laposacélból,épületszerkezeten kívül, tartóra szerelve, 60 mm2-ig OBO alumínium körvezető, fúrógéppel egyengethető, 8 mm, RD 8/Alu-T, R.sz.: 5021294</t>
  </si>
  <si>
    <t>Villám- és érintésvédelmi hálózat tartozékainak szerelése, földelő rúd vagy cső, 4 m hosszúságig OBO keresztföldelő, 3 m hosszú, 50x50 mm, köracél csatlakozóval, R.sz.: 5003040 és 5304105</t>
  </si>
  <si>
    <t>71-013-005.5.1-0310372</t>
  </si>
  <si>
    <t>71-013-005.8-0310382</t>
  </si>
  <si>
    <t>Villám- és érintésvédelmi hálózat tartozékainak szerelése, mérési hely kialakítása (vizsgáló összekötő) OBO vizsgáló összekötő, 4 csavaros, 8/10-es köracélhoz, R.sz.: 5328209</t>
  </si>
  <si>
    <t>71-013-004.1.1-0310306</t>
  </si>
  <si>
    <t>Földelővezető elhelyezése meglévő földárokba, köracélból, átmérő: 20 mm-ig OBO horganyzott köracél, 10 mm, RD 10, R.sz.: 5021103</t>
  </si>
  <si>
    <t>71-013-009</t>
  </si>
  <si>
    <t>Villám- és érintésvédelmi hálózatok, nagyenergiájú túlfeszültség-levezető elhelyezésefeszültségmentes kapcsolótérben,kalapsínre szerelve, hálózatok védelmére, 3 fázisú, 5 vezetős (B fokozat) OBO varisztoros túlfeszültség-levezető, 5 év garanciával, 1xV 25-B+C/3-NPE, R.sz.: 5094463</t>
  </si>
  <si>
    <t>71-013-011.1.4-0310206</t>
  </si>
  <si>
    <t>71-013-005.3-0310367</t>
  </si>
  <si>
    <t>Villám- és érintésvédelmi hálózat tartozékainak szerelése, bádogszegély, esőcsatorna bekötése OBO ereszcsatorna bekötő bilincs, minden peremvastagsághoz, 8/10 mm köracélhoz, R.sz.: 5316014</t>
  </si>
  <si>
    <t>7226 Kurd, Petőfi u. 11.</t>
  </si>
  <si>
    <t>Kurd Község Önkorményzata</t>
  </si>
  <si>
    <t>Megrendelő:</t>
  </si>
  <si>
    <t>Építés megnevezése, helye:</t>
  </si>
  <si>
    <t xml:space="preserve">Készült: 2017.11.08.                                                                    </t>
  </si>
  <si>
    <t>71-013-005.1-0310356</t>
  </si>
  <si>
    <t>Villám- és érintésvédelmi hálózat tartozékainak szerelése, felfogórúd szívócsúccsal OBO 1 m-es alumínium rúd, 16 mm, köracél csatlakozóval, 101/V-1500, R.sz.: 5424100 és 5304105</t>
  </si>
  <si>
    <t>Villámhárító felfogóvezető szerelése,előre elkészített tartószerkezetre,sodronyból, kör- vagy laposacélból, meredek tetőn, tartóra szerelve, 60 mm2-ig OBO alumínium körvezető, fúrógéppel egyengethető, 8 mm, RD 8/Alu-T, R.sz.: 5021294</t>
  </si>
  <si>
    <t>71-013-001.1.1-0310302</t>
  </si>
  <si>
    <t>71-013-010.6-0310426</t>
  </si>
  <si>
    <t>Villámvédelmi hálózat tartószerkezeteinek szerelése, cserép/pala alá akasztható bilinccsel OBO vezetéktartó cserépfedésű tetőhöz, 8/10 mm körvezetőhöz, 280 mm hosszú, R.sz.: 5215587</t>
  </si>
  <si>
    <t>71-013-010.7-0310429</t>
  </si>
  <si>
    <t>Villámvédelmi hálózat tartószerkezeteinek szerelése, kúpcserépre rögzíthető bilinccsel OBO vezetéktartó kúpcseréphez, 8/10 mm körvezetőhöz, R.sz.: 5202515</t>
  </si>
  <si>
    <t>71-001-001.2.2.1-0110016</t>
  </si>
  <si>
    <t>Merev, simafalú műanyag védőcső elhelyezése, elágazó dobozokkal, falon kívül, előre elkészített tartó szerkezetre szerelve, vastag, simafalú kivitelben, nehéz mechanikai igénybevételre, Névleges méret: 9-16 mm HYDRO-THERM beltéri Mü I. vastagfalú, merevműanyag szürke védőcső 16 mm, Kód: MU-I 16</t>
  </si>
  <si>
    <t>Földelő- és/vagy védővezető szerelése,előre elkészített tartószerkezetre, laposacélból, 100 mm2-ig Laposacél 25x4 mm</t>
  </si>
  <si>
    <t>71-013-003.2.1-0522625</t>
  </si>
  <si>
    <t>Tervezői árazott költségvetés</t>
  </si>
  <si>
    <t>Óvoda felújítása</t>
  </si>
  <si>
    <t>7226 Kurd, Petőfi u. 15.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</si>
</sst>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38"/>
      <scheme val="minor"/>
    </font>
    <font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b/>
      <sz val="10"/>
      <color indexed="8"/>
      <name val="Times New Roman CE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10" fontId="4" fillId="0" borderId="2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3" fontId="4" fillId="0" borderId="2" xfId="0" applyNumberFormat="1" applyFont="1" applyBorder="1" applyAlignment="1">
      <alignment vertical="top"/>
    </xf>
    <xf numFmtId="3" fontId="4" fillId="0" borderId="0" xfId="0" applyNumberFormat="1" applyFont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3" fontId="2" fillId="0" borderId="0" xfId="0" applyNumberFormat="1" applyFont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1" xfId="0" applyNumberFormat="1" applyFont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vertical="top"/>
    </xf>
    <xf numFmtId="0" fontId="1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4" fillId="0" borderId="3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opLeftCell="A10" zoomScaleNormal="100" workbookViewId="0">
      <selection activeCell="A11" sqref="A11"/>
    </sheetView>
  </sheetViews>
  <sheetFormatPr defaultRowHeight="15.75"/>
  <cols>
    <col min="1" max="1" width="36.42578125" style="9" customWidth="1"/>
    <col min="2" max="2" width="10.7109375" style="9" customWidth="1"/>
    <col min="3" max="4" width="15.7109375" style="9" customWidth="1"/>
    <col min="5" max="16384" width="9.140625" style="9"/>
  </cols>
  <sheetData>
    <row r="1" spans="1:4" s="13" customFormat="1">
      <c r="A1" s="38"/>
      <c r="B1" s="39"/>
      <c r="C1" s="39"/>
      <c r="D1" s="39"/>
    </row>
    <row r="2" spans="1:4" s="13" customFormat="1">
      <c r="A2" s="38"/>
      <c r="B2" s="39"/>
      <c r="C2" s="39"/>
      <c r="D2" s="39"/>
    </row>
    <row r="3" spans="1:4" s="13" customFormat="1">
      <c r="A3" s="40" t="s">
        <v>46</v>
      </c>
      <c r="B3" s="41"/>
      <c r="C3" s="41"/>
      <c r="D3" s="41"/>
    </row>
    <row r="4" spans="1:4">
      <c r="A4" s="42" t="s">
        <v>45</v>
      </c>
      <c r="B4" s="39"/>
      <c r="C4" s="39"/>
      <c r="D4" s="39"/>
    </row>
    <row r="5" spans="1:4">
      <c r="A5" s="42" t="s">
        <v>44</v>
      </c>
      <c r="B5" s="39"/>
      <c r="C5" s="39"/>
      <c r="D5" s="39"/>
    </row>
    <row r="6" spans="1:4">
      <c r="A6" s="42"/>
      <c r="B6" s="39"/>
      <c r="C6" s="39"/>
      <c r="D6" s="39"/>
    </row>
    <row r="7" spans="1:4">
      <c r="A7" s="42"/>
      <c r="B7" s="39"/>
      <c r="C7" s="39"/>
      <c r="D7" s="39"/>
    </row>
    <row r="8" spans="1:4">
      <c r="A8" s="31" t="s">
        <v>47</v>
      </c>
    </row>
    <row r="9" spans="1:4">
      <c r="A9" s="33" t="s">
        <v>62</v>
      </c>
      <c r="C9" s="9" t="s">
        <v>19</v>
      </c>
    </row>
    <row r="10" spans="1:4">
      <c r="A10" s="33" t="s">
        <v>63</v>
      </c>
      <c r="C10" s="9" t="s">
        <v>19</v>
      </c>
    </row>
    <row r="11" spans="1:4">
      <c r="A11" s="28"/>
      <c r="C11" s="18"/>
    </row>
    <row r="12" spans="1:4">
      <c r="A12" s="9" t="s">
        <v>19</v>
      </c>
      <c r="C12" s="9" t="s">
        <v>19</v>
      </c>
    </row>
    <row r="13" spans="1:4">
      <c r="A13" s="18"/>
      <c r="C13" s="9" t="s">
        <v>19</v>
      </c>
    </row>
    <row r="14" spans="1:4">
      <c r="A14" s="9" t="s">
        <v>19</v>
      </c>
      <c r="C14" s="9" t="s">
        <v>19</v>
      </c>
    </row>
    <row r="15" spans="1:4">
      <c r="A15" s="32" t="s">
        <v>61</v>
      </c>
      <c r="C15" s="9" t="s">
        <v>19</v>
      </c>
    </row>
    <row r="17" spans="1:4">
      <c r="A17" s="9" t="s">
        <v>20</v>
      </c>
    </row>
    <row r="18" spans="1:4">
      <c r="A18" s="9" t="s">
        <v>20</v>
      </c>
    </row>
    <row r="19" spans="1:4">
      <c r="A19" s="30" t="s">
        <v>48</v>
      </c>
    </row>
    <row r="20" spans="1:4">
      <c r="A20" s="9" t="s">
        <v>20</v>
      </c>
    </row>
    <row r="22" spans="1:4">
      <c r="A22" s="43" t="s">
        <v>21</v>
      </c>
      <c r="B22" s="44"/>
      <c r="C22" s="44"/>
      <c r="D22" s="44"/>
    </row>
    <row r="23" spans="1:4">
      <c r="A23" s="14" t="s">
        <v>22</v>
      </c>
      <c r="B23" s="14"/>
      <c r="C23" s="17" t="s">
        <v>23</v>
      </c>
      <c r="D23" s="17" t="s">
        <v>24</v>
      </c>
    </row>
    <row r="24" spans="1:4">
      <c r="A24" s="14" t="s">
        <v>25</v>
      </c>
      <c r="B24" s="14"/>
      <c r="C24" s="19">
        <f>ROUND(Összesítő!B3,0)</f>
        <v>0</v>
      </c>
      <c r="D24" s="19">
        <f>ROUND(Összesítő!C3,0)</f>
        <v>0</v>
      </c>
    </row>
    <row r="25" spans="1:4">
      <c r="A25" s="14" t="s">
        <v>26</v>
      </c>
      <c r="B25" s="14"/>
      <c r="C25" s="19">
        <f>ROUND(C24,0)</f>
        <v>0</v>
      </c>
      <c r="D25" s="19">
        <f>ROUND(D24,0)</f>
        <v>0</v>
      </c>
    </row>
    <row r="26" spans="1:4">
      <c r="A26" s="9" t="s">
        <v>27</v>
      </c>
      <c r="C26" s="34">
        <f>ROUND(C25+D25,0)</f>
        <v>0</v>
      </c>
      <c r="D26" s="34"/>
    </row>
    <row r="27" spans="1:4">
      <c r="A27" s="14" t="s">
        <v>28</v>
      </c>
      <c r="B27" s="15">
        <v>0.27</v>
      </c>
      <c r="C27" s="35">
        <f>ROUND(C26*B27,0)</f>
        <v>0</v>
      </c>
      <c r="D27" s="35"/>
    </row>
    <row r="28" spans="1:4">
      <c r="A28" s="14" t="s">
        <v>29</v>
      </c>
      <c r="B28" s="14"/>
      <c r="C28" s="36">
        <f>ROUND(C26+C27,0)</f>
        <v>0</v>
      </c>
      <c r="D28" s="36"/>
    </row>
    <row r="32" spans="1:4">
      <c r="B32" s="37" t="s">
        <v>30</v>
      </c>
      <c r="C32" s="37"/>
    </row>
    <row r="34" spans="1:1">
      <c r="A34" s="16"/>
    </row>
    <row r="35" spans="1:1">
      <c r="A35" s="16"/>
    </row>
    <row r="36" spans="1:1">
      <c r="A36" s="16"/>
    </row>
  </sheetData>
  <mergeCells count="12"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  <mergeCell ref="A7:D7"/>
    <mergeCell ref="A22:D22"/>
  </mergeCells>
  <pageMargins left="1" right="1" top="1" bottom="1" header="0.41666666666666669" footer="0.41666666666666669"/>
  <pageSetup paperSize="9" fitToHeight="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"/>
  <sheetViews>
    <sheetView zoomScaleNormal="100" workbookViewId="0">
      <selection activeCell="A2" sqref="A2:XFD2"/>
    </sheetView>
  </sheetViews>
  <sheetFormatPr defaultRowHeight="15.75"/>
  <cols>
    <col min="1" max="1" width="36.42578125" style="10" customWidth="1"/>
    <col min="2" max="3" width="20.7109375" style="10" customWidth="1"/>
    <col min="4" max="16384" width="9.140625" style="10"/>
  </cols>
  <sheetData>
    <row r="1" spans="1:3" s="11" customFormat="1">
      <c r="A1" s="11" t="s">
        <v>0</v>
      </c>
      <c r="B1" s="12" t="s">
        <v>1</v>
      </c>
      <c r="C1" s="12" t="s">
        <v>2</v>
      </c>
    </row>
    <row r="2" spans="1:3" ht="31.5">
      <c r="A2" s="10" t="s">
        <v>17</v>
      </c>
      <c r="B2" s="20">
        <f>'Elektromosenergia-ellátás, vill'!H28</f>
        <v>0</v>
      </c>
      <c r="C2" s="20">
        <f>'Elektromosenergia-ellátás, vill'!I28</f>
        <v>0</v>
      </c>
    </row>
    <row r="3" spans="1:3" s="11" customFormat="1">
      <c r="A3" s="11" t="s">
        <v>18</v>
      </c>
      <c r="B3" s="21">
        <f>ROUND(SUM(B2:B2),0)</f>
        <v>0</v>
      </c>
      <c r="C3" s="21">
        <f>ROUND(SUM(C2:C2), 0)</f>
        <v>0</v>
      </c>
    </row>
  </sheetData>
  <pageMargins left="1" right="1" top="1" bottom="1" header="0.41666666666666669" footer="0.41666666666666669"/>
  <pageSetup paperSize="9" fitToHeight="0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topLeftCell="A22" zoomScale="115" zoomScaleNormal="115" workbookViewId="0">
      <selection activeCell="F20" sqref="F20:G26"/>
    </sheetView>
  </sheetViews>
  <sheetFormatPr defaultRowHeight="12.75"/>
  <cols>
    <col min="1" max="1" width="4.28515625" style="7" customWidth="1"/>
    <col min="2" max="2" width="9.28515625" style="1" customWidth="1"/>
    <col min="3" max="3" width="36.7109375" style="25" customWidth="1"/>
    <col min="4" max="4" width="7.42578125" style="5" customWidth="1"/>
    <col min="5" max="5" width="6.7109375" style="5" customWidth="1"/>
    <col min="6" max="6" width="8.28515625" style="22" customWidth="1"/>
    <col min="7" max="7" width="8.42578125" style="22" customWidth="1"/>
    <col min="8" max="8" width="9.140625" style="22" customWidth="1"/>
    <col min="9" max="9" width="8.5703125" style="22" customWidth="1"/>
    <col min="10" max="16384" width="9.140625" style="1"/>
  </cols>
  <sheetData>
    <row r="1" spans="1:9" s="3" customFormat="1" ht="25.5">
      <c r="A1" s="6" t="s">
        <v>3</v>
      </c>
      <c r="B1" s="2" t="s">
        <v>4</v>
      </c>
      <c r="C1" s="2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41</v>
      </c>
      <c r="C2" s="25" t="s">
        <v>40</v>
      </c>
      <c r="D2" s="5">
        <v>1</v>
      </c>
      <c r="E2" s="5" t="s">
        <v>12</v>
      </c>
      <c r="G2" s="26"/>
      <c r="H2" s="22">
        <f t="shared" ref="H2:H14" si="0">F2*D2</f>
        <v>0</v>
      </c>
      <c r="I2" s="22">
        <f t="shared" ref="I2:I14" si="1">G2*D2</f>
        <v>0</v>
      </c>
    </row>
    <row r="3" spans="1:9">
      <c r="G3" s="26"/>
    </row>
    <row r="4" spans="1:9" ht="63.75">
      <c r="A4" s="7">
        <v>2</v>
      </c>
      <c r="B4" s="1" t="s">
        <v>49</v>
      </c>
      <c r="C4" s="29" t="s">
        <v>50</v>
      </c>
      <c r="D4" s="5">
        <v>12</v>
      </c>
      <c r="E4" s="5" t="s">
        <v>12</v>
      </c>
      <c r="G4" s="26"/>
      <c r="H4" s="22">
        <f t="shared" si="0"/>
        <v>0</v>
      </c>
      <c r="I4" s="22">
        <f t="shared" si="1"/>
        <v>0</v>
      </c>
    </row>
    <row r="5" spans="1:9">
      <c r="G5" s="26"/>
    </row>
    <row r="6" spans="1:9" ht="76.5">
      <c r="A6" s="7">
        <v>3</v>
      </c>
      <c r="B6" s="1" t="s">
        <v>52</v>
      </c>
      <c r="C6" s="25" t="s">
        <v>51</v>
      </c>
      <c r="D6" s="5">
        <v>88</v>
      </c>
      <c r="E6" s="27" t="s">
        <v>14</v>
      </c>
      <c r="G6" s="26"/>
      <c r="H6" s="22">
        <f t="shared" si="0"/>
        <v>0</v>
      </c>
      <c r="I6" s="22">
        <f t="shared" si="1"/>
        <v>0</v>
      </c>
    </row>
    <row r="7" spans="1:9">
      <c r="G7" s="26"/>
    </row>
    <row r="8" spans="1:9" ht="63.75">
      <c r="A8" s="7">
        <v>4</v>
      </c>
      <c r="B8" s="1" t="s">
        <v>53</v>
      </c>
      <c r="C8" s="25" t="s">
        <v>54</v>
      </c>
      <c r="D8" s="5">
        <v>29</v>
      </c>
      <c r="E8" s="27" t="s">
        <v>12</v>
      </c>
      <c r="G8" s="26"/>
      <c r="H8" s="22">
        <f t="shared" si="0"/>
        <v>0</v>
      </c>
      <c r="I8" s="22">
        <f t="shared" si="1"/>
        <v>0</v>
      </c>
    </row>
    <row r="9" spans="1:9">
      <c r="G9" s="26"/>
    </row>
    <row r="10" spans="1:9" ht="51">
      <c r="A10" s="7">
        <v>5</v>
      </c>
      <c r="B10" s="1" t="s">
        <v>55</v>
      </c>
      <c r="C10" s="25" t="s">
        <v>56</v>
      </c>
      <c r="D10" s="5">
        <v>47</v>
      </c>
      <c r="E10" s="27" t="s">
        <v>12</v>
      </c>
      <c r="G10" s="26"/>
      <c r="H10" s="22">
        <f t="shared" ref="H10" si="2">F10*D10</f>
        <v>0</v>
      </c>
      <c r="I10" s="22">
        <f t="shared" ref="I10" si="3">G10*D10</f>
        <v>0</v>
      </c>
    </row>
    <row r="11" spans="1:9">
      <c r="E11" s="27"/>
      <c r="G11" s="26"/>
    </row>
    <row r="12" spans="1:9" ht="63.75">
      <c r="A12" s="7">
        <v>6</v>
      </c>
      <c r="B12" s="1" t="s">
        <v>42</v>
      </c>
      <c r="C12" s="29" t="s">
        <v>43</v>
      </c>
      <c r="D12" s="5">
        <v>7</v>
      </c>
      <c r="E12" s="5" t="s">
        <v>12</v>
      </c>
      <c r="G12" s="26"/>
      <c r="H12" s="22">
        <f>F12*D12</f>
        <v>0</v>
      </c>
      <c r="I12" s="22">
        <f>G12*D12</f>
        <v>0</v>
      </c>
    </row>
    <row r="13" spans="1:9">
      <c r="G13" s="26"/>
    </row>
    <row r="14" spans="1:9" ht="76.5">
      <c r="A14" s="7">
        <v>7</v>
      </c>
      <c r="B14" s="1" t="s">
        <v>31</v>
      </c>
      <c r="C14" s="25" t="s">
        <v>32</v>
      </c>
      <c r="D14" s="5">
        <v>24</v>
      </c>
      <c r="E14" s="27" t="s">
        <v>14</v>
      </c>
      <c r="G14" s="26"/>
      <c r="H14" s="22">
        <f t="shared" si="0"/>
        <v>0</v>
      </c>
      <c r="I14" s="22">
        <f t="shared" si="1"/>
        <v>0</v>
      </c>
    </row>
    <row r="15" spans="1:9">
      <c r="G15" s="26"/>
    </row>
    <row r="16" spans="1:9" ht="102">
      <c r="A16" s="7">
        <v>8</v>
      </c>
      <c r="B16" s="1" t="s">
        <v>57</v>
      </c>
      <c r="C16" s="29" t="s">
        <v>58</v>
      </c>
      <c r="D16" s="5">
        <v>32</v>
      </c>
      <c r="E16" s="27" t="s">
        <v>14</v>
      </c>
      <c r="G16" s="26"/>
      <c r="H16" s="22">
        <f t="shared" ref="H16:H26" si="4">F16*D16</f>
        <v>0</v>
      </c>
      <c r="I16" s="22">
        <f t="shared" ref="I16:I26" si="5">G16*D16</f>
        <v>0</v>
      </c>
    </row>
    <row r="17" spans="1:9">
      <c r="G17" s="26"/>
    </row>
    <row r="18" spans="1:9" ht="63.75">
      <c r="A18" s="7">
        <v>9</v>
      </c>
      <c r="B18" s="1" t="s">
        <v>34</v>
      </c>
      <c r="C18" s="25" t="s">
        <v>33</v>
      </c>
      <c r="D18" s="5">
        <v>8</v>
      </c>
      <c r="E18" s="27" t="s">
        <v>12</v>
      </c>
      <c r="G18" s="26"/>
      <c r="H18" s="22">
        <f t="shared" si="4"/>
        <v>0</v>
      </c>
      <c r="I18" s="22">
        <f t="shared" si="5"/>
        <v>0</v>
      </c>
    </row>
    <row r="19" spans="1:9">
      <c r="G19" s="26"/>
    </row>
    <row r="20" spans="1:9" ht="51">
      <c r="A20" s="7">
        <v>10</v>
      </c>
      <c r="B20" s="1" t="s">
        <v>35</v>
      </c>
      <c r="C20" s="25" t="s">
        <v>36</v>
      </c>
      <c r="D20" s="5">
        <v>8</v>
      </c>
      <c r="E20" s="27" t="s">
        <v>12</v>
      </c>
      <c r="G20" s="26"/>
      <c r="H20" s="22">
        <f t="shared" si="4"/>
        <v>0</v>
      </c>
      <c r="I20" s="22">
        <f t="shared" si="5"/>
        <v>0</v>
      </c>
    </row>
    <row r="21" spans="1:9">
      <c r="G21" s="26"/>
    </row>
    <row r="22" spans="1:9" ht="51">
      <c r="A22" s="7">
        <v>11</v>
      </c>
      <c r="B22" s="1" t="s">
        <v>37</v>
      </c>
      <c r="C22" s="25" t="s">
        <v>38</v>
      </c>
      <c r="D22" s="5">
        <v>32</v>
      </c>
      <c r="E22" s="27" t="s">
        <v>14</v>
      </c>
      <c r="G22" s="26"/>
      <c r="H22" s="22">
        <f t="shared" si="4"/>
        <v>0</v>
      </c>
      <c r="I22" s="22">
        <f t="shared" si="5"/>
        <v>0</v>
      </c>
    </row>
    <row r="23" spans="1:9">
      <c r="G23" s="26"/>
    </row>
    <row r="24" spans="1:9" ht="38.25">
      <c r="A24" s="7">
        <v>12</v>
      </c>
      <c r="B24" s="1" t="s">
        <v>60</v>
      </c>
      <c r="C24" s="25" t="s">
        <v>59</v>
      </c>
      <c r="D24" s="5">
        <v>18</v>
      </c>
      <c r="E24" s="27" t="s">
        <v>14</v>
      </c>
      <c r="G24" s="26"/>
      <c r="H24" s="22">
        <f t="shared" ref="H24" si="6">F24*D24</f>
        <v>0</v>
      </c>
      <c r="I24" s="22">
        <f t="shared" ref="I24" si="7">G24*D24</f>
        <v>0</v>
      </c>
    </row>
    <row r="25" spans="1:9">
      <c r="G25" s="26"/>
    </row>
    <row r="26" spans="1:9" ht="25.5">
      <c r="A26" s="7">
        <v>13</v>
      </c>
      <c r="B26" s="1" t="s">
        <v>39</v>
      </c>
      <c r="C26" s="25" t="s">
        <v>16</v>
      </c>
      <c r="D26" s="5">
        <v>60</v>
      </c>
      <c r="E26" s="27" t="s">
        <v>15</v>
      </c>
      <c r="G26" s="26"/>
      <c r="H26" s="22">
        <f t="shared" si="4"/>
        <v>0</v>
      </c>
      <c r="I26" s="22">
        <f t="shared" si="5"/>
        <v>0</v>
      </c>
    </row>
    <row r="28" spans="1:9" s="8" customFormat="1">
      <c r="A28" s="6"/>
      <c r="B28" s="2"/>
      <c r="C28" s="24" t="s">
        <v>13</v>
      </c>
      <c r="D28" s="4"/>
      <c r="E28" s="4"/>
      <c r="F28" s="23"/>
      <c r="G28" s="23"/>
      <c r="H28" s="23">
        <f>ROUND(SUM(H2:H27),0)</f>
        <v>0</v>
      </c>
      <c r="I28" s="23">
        <f>ROUND(SUM(I2:I27),0)</f>
        <v>0</v>
      </c>
    </row>
  </sheetData>
  <pageMargins left="1" right="1" top="1" bottom="1" header="0.41666666666666669" footer="0.41666666666666669"/>
  <pageSetup paperSize="9" scale="80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Záradék</vt:lpstr>
      <vt:lpstr>Összesítő</vt:lpstr>
      <vt:lpstr>Elektromosenergia-ellátás, vill</vt:lpstr>
      <vt:lpstr>'Elektromosenergia-ellátás, vill'!Nyomtatási_terület</vt:lpstr>
      <vt:lpstr>Összesítő!Nyomtatási_terület</vt:lpstr>
      <vt:lpstr>Záradék!Nyomtatási_terület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Kincses Melinda</dc:creator>
  <cp:lastModifiedBy>Felhasználó</cp:lastModifiedBy>
  <cp:lastPrinted>2017-11-09T17:03:49Z</cp:lastPrinted>
  <dcterms:created xsi:type="dcterms:W3CDTF">2016-11-11T08:12:24Z</dcterms:created>
  <dcterms:modified xsi:type="dcterms:W3CDTF">2017-11-09T17:04:49Z</dcterms:modified>
</cp:coreProperties>
</file>